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9540" windowHeight="7860"/>
  </bookViews>
  <sheets>
    <sheet name="2018 Winter Data" sheetId="1" r:id="rId1"/>
  </sheets>
  <calcPr calcId="144525"/>
</workbook>
</file>

<file path=xl/calcChain.xml><?xml version="1.0" encoding="utf-8"?>
<calcChain xmlns="http://schemas.openxmlformats.org/spreadsheetml/2006/main">
  <c r="J21" i="1" l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B1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B7" i="1"/>
  <c r="E21" i="1" l="1"/>
  <c r="E20" i="1"/>
  <c r="E19" i="1"/>
  <c r="E18" i="1"/>
  <c r="E17" i="1"/>
  <c r="E16" i="1"/>
  <c r="E15" i="1"/>
  <c r="E14" i="1"/>
  <c r="E13" i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<sst xmlns="http://schemas.openxmlformats.org/spreadsheetml/2006/main" count="42" uniqueCount="23">
  <si>
    <t>Test Method</t>
  </si>
  <si>
    <t>ME250L Tensile</t>
  </si>
  <si>
    <t>Sample I. D.</t>
  </si>
  <si>
    <t>2017 Fall Monday night quast</t>
  </si>
  <si>
    <t>Specimen Number</t>
  </si>
  <si>
    <t>EXTENSION (mm)</t>
  </si>
  <si>
    <t>LOGICAL 3 (mm)</t>
  </si>
  <si>
    <t>2018 Winter Quast Data</t>
  </si>
  <si>
    <t>LOAD (N) (p)</t>
  </si>
  <si>
    <t>Extensometer (mm) (L2)</t>
  </si>
  <si>
    <t>Time (min.) (t)</t>
  </si>
  <si>
    <t>Ao (in^2)</t>
  </si>
  <si>
    <t>ENGINEERING stress (s)</t>
  </si>
  <si>
    <t>stress 4</t>
  </si>
  <si>
    <t>stress 3</t>
  </si>
  <si>
    <t>stress 2</t>
  </si>
  <si>
    <t>e1</t>
  </si>
  <si>
    <t>lo</t>
  </si>
  <si>
    <t>l20</t>
  </si>
  <si>
    <t>e2</t>
  </si>
  <si>
    <t>σ</t>
  </si>
  <si>
    <r>
      <t xml:space="preserve">ε 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</si>
  <si>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 ε 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</si>
</sst>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67274649044504"/>
          <c:y val="1.4077320822581112E-2"/>
          <c:w val="0.75239493540464797"/>
          <c:h val="0.94877731179516445"/>
        </c:manualLayout>
      </c:layout>
      <c:lineChart>
        <c:grouping val="stacked"/>
        <c:varyColors val="0"/>
        <c:ser>
          <c:idx val="0"/>
          <c:order val="0"/>
          <c:tx>
            <c:strRef>
              <c:f>'2018 Winter Data'!$F$6</c:f>
              <c:strCache>
                <c:ptCount val="1"/>
                <c:pt idx="0">
                  <c:v>e1</c:v>
                </c:pt>
              </c:strCache>
            </c:strRef>
          </c:tx>
          <c:marker>
            <c:symbol val="none"/>
          </c:marker>
          <c:cat>
            <c:numRef>
              <c:f>'2018 Winter Data'!$E$8:$E$22</c:f>
              <c:numCache>
                <c:formatCode>General</c:formatCode>
                <c:ptCount val="15"/>
                <c:pt idx="0">
                  <c:v>2386.7818140243903</c:v>
                </c:pt>
                <c:pt idx="1">
                  <c:v>19843.937896341464</c:v>
                </c:pt>
                <c:pt idx="2">
                  <c:v>60351.802850609747</c:v>
                </c:pt>
                <c:pt idx="3">
                  <c:v>120848.36187499999</c:v>
                </c:pt>
                <c:pt idx="4">
                  <c:v>196487.83492378047</c:v>
                </c:pt>
                <c:pt idx="5">
                  <c:v>271743.85240853654</c:v>
                </c:pt>
                <c:pt idx="6">
                  <c:v>340241.21213414631</c:v>
                </c:pt>
                <c:pt idx="7">
                  <c:v>355180.559679878</c:v>
                </c:pt>
                <c:pt idx="8">
                  <c:v>360053.81964939018</c:v>
                </c:pt>
                <c:pt idx="9">
                  <c:v>363712.75193597557</c:v>
                </c:pt>
                <c:pt idx="10">
                  <c:v>366476.96060975606</c:v>
                </c:pt>
                <c:pt idx="11">
                  <c:v>368346.37269817072</c:v>
                </c:pt>
                <c:pt idx="12">
                  <c:v>369305.03902439022</c:v>
                </c:pt>
                <c:pt idx="13">
                  <c:v>365294.56777439022</c:v>
                </c:pt>
              </c:numCache>
            </c:numRef>
          </c:cat>
          <c:val>
            <c:numRef>
              <c:f>'2018 Winter Data'!$F$8:$F$21</c:f>
              <c:numCache>
                <c:formatCode>General</c:formatCode>
                <c:ptCount val="14"/>
                <c:pt idx="0">
                  <c:v>0</c:v>
                </c:pt>
                <c:pt idx="1">
                  <c:v>1.0063976377952756E-2</c:v>
                </c:pt>
                <c:pt idx="2">
                  <c:v>1.968503937007874E-2</c:v>
                </c:pt>
                <c:pt idx="3">
                  <c:v>2.9552165354330709E-2</c:v>
                </c:pt>
                <c:pt idx="4">
                  <c:v>3.9763779527559058E-2</c:v>
                </c:pt>
                <c:pt idx="5">
                  <c:v>4.9212598425196853E-2</c:v>
                </c:pt>
                <c:pt idx="6">
                  <c:v>5.895669291338583E-2</c:v>
                </c:pt>
                <c:pt idx="7">
                  <c:v>6.9020669291338585E-2</c:v>
                </c:pt>
                <c:pt idx="8">
                  <c:v>7.8887795275590561E-2</c:v>
                </c:pt>
                <c:pt idx="9">
                  <c:v>8.8754921259842523E-2</c:v>
                </c:pt>
                <c:pt idx="10">
                  <c:v>9.8523622047244103E-2</c:v>
                </c:pt>
                <c:pt idx="11">
                  <c:v>0.10843996062992127</c:v>
                </c:pt>
                <c:pt idx="12">
                  <c:v>0.11811023622047245</c:v>
                </c:pt>
                <c:pt idx="13">
                  <c:v>0.12738681102362207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'2018 Winter Data'!$G$6</c:f>
              <c:strCache>
                <c:ptCount val="1"/>
                <c:pt idx="0">
                  <c:v>e2</c:v>
                </c:pt>
              </c:strCache>
            </c:strRef>
          </c:tx>
          <c:marker>
            <c:symbol val="none"/>
          </c:marker>
          <c:cat>
            <c:numRef>
              <c:f>'2018 Winter Data'!$E$8:$E$22</c:f>
              <c:numCache>
                <c:formatCode>General</c:formatCode>
                <c:ptCount val="15"/>
                <c:pt idx="0">
                  <c:v>2386.7818140243903</c:v>
                </c:pt>
                <c:pt idx="1">
                  <c:v>19843.937896341464</c:v>
                </c:pt>
                <c:pt idx="2">
                  <c:v>60351.802850609747</c:v>
                </c:pt>
                <c:pt idx="3">
                  <c:v>120848.36187499999</c:v>
                </c:pt>
                <c:pt idx="4">
                  <c:v>196487.83492378047</c:v>
                </c:pt>
                <c:pt idx="5">
                  <c:v>271743.85240853654</c:v>
                </c:pt>
                <c:pt idx="6">
                  <c:v>340241.21213414631</c:v>
                </c:pt>
                <c:pt idx="7">
                  <c:v>355180.559679878</c:v>
                </c:pt>
                <c:pt idx="8">
                  <c:v>360053.81964939018</c:v>
                </c:pt>
                <c:pt idx="9">
                  <c:v>363712.75193597557</c:v>
                </c:pt>
                <c:pt idx="10">
                  <c:v>366476.96060975606</c:v>
                </c:pt>
                <c:pt idx="11">
                  <c:v>368346.37269817072</c:v>
                </c:pt>
                <c:pt idx="12">
                  <c:v>369305.03902439022</c:v>
                </c:pt>
                <c:pt idx="13">
                  <c:v>365294.56777439022</c:v>
                </c:pt>
              </c:numCache>
            </c:numRef>
          </c:cat>
          <c:val>
            <c:numRef>
              <c:f>'2018 Winter Data'!$G$8:$G$21</c:f>
              <c:numCache>
                <c:formatCode>General</c:formatCode>
                <c:ptCount val="14"/>
                <c:pt idx="0">
                  <c:v>-1</c:v>
                </c:pt>
                <c:pt idx="1">
                  <c:v>-0.97987204724409449</c:v>
                </c:pt>
                <c:pt idx="2">
                  <c:v>-0.96062992125984248</c:v>
                </c:pt>
                <c:pt idx="3">
                  <c:v>-0.94089566929133861</c:v>
                </c:pt>
                <c:pt idx="4">
                  <c:v>-0.9204724409448819</c:v>
                </c:pt>
                <c:pt idx="5">
                  <c:v>-0.90157480314960625</c:v>
                </c:pt>
                <c:pt idx="6">
                  <c:v>-0.88208661417322831</c:v>
                </c:pt>
                <c:pt idx="7">
                  <c:v>-0.8619586614173228</c:v>
                </c:pt>
                <c:pt idx="8">
                  <c:v>-0.84222440944881882</c:v>
                </c:pt>
                <c:pt idx="9">
                  <c:v>-0.82249015748031495</c:v>
                </c:pt>
                <c:pt idx="10">
                  <c:v>-0.80295275590551185</c:v>
                </c:pt>
                <c:pt idx="11">
                  <c:v>-0.78312007874015754</c:v>
                </c:pt>
                <c:pt idx="12">
                  <c:v>-0.76377952755905509</c:v>
                </c:pt>
                <c:pt idx="13">
                  <c:v>-0.74522637795275581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831488"/>
        <c:axId val="154834048"/>
      </c:lineChart>
      <c:catAx>
        <c:axId val="154831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54834048"/>
        <c:crosses val="autoZero"/>
        <c:auto val="1"/>
        <c:lblAlgn val="ctr"/>
        <c:lblOffset val="100"/>
        <c:noMultiLvlLbl val="0"/>
      </c:catAx>
      <c:valAx>
        <c:axId val="1548340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strain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15483148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314324</xdr:colOff>
      <xdr:row>24</xdr:row>
      <xdr:rowOff>161923</xdr:rowOff>
    </xdr:from>
    <xdr:to>
      <xdr:col>6</xdr:col>
      <xdr:colOff>647699</xdr:colOff>
      <xdr:row>53</xdr:row>
      <xdr:rowOff>142874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tabSelected="1" topLeftCell="A33" zoomScaleNormal="100" workbookViewId="0">
      <selection activeCell="A25" sqref="A25:C51"/>
    </sheetView>
  </sheetViews>
  <sheetFormatPr defaultRowHeight="15" x14ac:dyDescent="0.25"/>
  <cols>
    <col min="1" max="1" width="20.28515625" customWidth="1"/>
    <col min="2" max="2" width="17" customWidth="1"/>
    <col min="3" max="3" width="23.140625" customWidth="1"/>
    <col min="4" max="4" width="14.140625" customWidth="1"/>
    <col min="5" max="5" width="22.140625" customWidth="1"/>
    <col min="6" max="6" width="20" customWidth="1"/>
    <col min="7" max="7" width="18.140625" customWidth="1"/>
    <col min="8" max="8" width="15.7109375" customWidth="1"/>
    <col min="9" max="9" width="18.85546875" customWidth="1"/>
    <col min="10" max="10" width="16.42578125" customWidth="1"/>
    <col min="11" max="11" width="11" customWidth="1"/>
  </cols>
  <sheetData>
    <row r="1" spans="1:10" x14ac:dyDescent="0.25">
      <c r="A1" t="s">
        <v>18</v>
      </c>
      <c r="B1">
        <f>2*25.4</f>
        <v>50.8</v>
      </c>
    </row>
    <row r="2" spans="1:10" x14ac:dyDescent="0.25">
      <c r="A2" t="s">
        <v>0</v>
      </c>
      <c r="B2" t="s">
        <v>1</v>
      </c>
    </row>
    <row r="3" spans="1:10" x14ac:dyDescent="0.25">
      <c r="A3" t="s">
        <v>2</v>
      </c>
      <c r="B3" t="s">
        <v>7</v>
      </c>
    </row>
    <row r="4" spans="1:10" x14ac:dyDescent="0.25">
      <c r="A4" t="s">
        <v>4</v>
      </c>
      <c r="B4">
        <v>1</v>
      </c>
    </row>
    <row r="5" spans="1:10" x14ac:dyDescent="0.25">
      <c r="A5" t="s">
        <v>11</v>
      </c>
      <c r="B5">
        <v>6.5600000000000006E-2</v>
      </c>
    </row>
    <row r="6" spans="1:10" ht="18" x14ac:dyDescent="0.35">
      <c r="A6" t="s">
        <v>5</v>
      </c>
      <c r="B6" t="s">
        <v>8</v>
      </c>
      <c r="C6" t="s">
        <v>9</v>
      </c>
      <c r="D6" t="s">
        <v>10</v>
      </c>
      <c r="E6" t="s">
        <v>12</v>
      </c>
      <c r="F6" t="s">
        <v>16</v>
      </c>
      <c r="G6" t="s">
        <v>19</v>
      </c>
      <c r="H6" t="s">
        <v>20</v>
      </c>
      <c r="I6" t="s">
        <v>21</v>
      </c>
      <c r="J6" t="s">
        <v>22</v>
      </c>
    </row>
    <row r="7" spans="1:10" x14ac:dyDescent="0.25">
      <c r="A7" t="s">
        <v>17</v>
      </c>
      <c r="B7">
        <f>4*25.4</f>
        <v>101.6</v>
      </c>
    </row>
    <row r="8" spans="1:10" x14ac:dyDescent="0.25">
      <c r="A8">
        <v>0</v>
      </c>
      <c r="B8">
        <v>156.57288700000001</v>
      </c>
      <c r="C8">
        <v>0</v>
      </c>
      <c r="D8">
        <v>0</v>
      </c>
      <c r="E8">
        <f>B8/B5</f>
        <v>2386.7818140243903</v>
      </c>
      <c r="F8">
        <f>A8/B7</f>
        <v>0</v>
      </c>
      <c r="G8">
        <f>(A8-B1)/B1</f>
        <v>-1</v>
      </c>
      <c r="H8">
        <f>E8*(G8+1)</f>
        <v>0</v>
      </c>
      <c r="I8">
        <f>LN(F8+1)</f>
        <v>0</v>
      </c>
      <c r="J8">
        <f>LN(G1+1)</f>
        <v>0</v>
      </c>
    </row>
    <row r="9" spans="1:10" x14ac:dyDescent="0.25">
      <c r="A9">
        <v>1.0225</v>
      </c>
      <c r="B9">
        <v>1301.762326</v>
      </c>
      <c r="C9">
        <v>1.4610000000000001E-3</v>
      </c>
      <c r="D9">
        <v>5.2069999999999998E-2</v>
      </c>
      <c r="E9">
        <f>B9/B5</f>
        <v>19843.937896341464</v>
      </c>
      <c r="F9">
        <f>A9/B7</f>
        <v>1.0063976377952756E-2</v>
      </c>
      <c r="G9">
        <f>(A9-B1)/B1</f>
        <v>-0.97987204724409449</v>
      </c>
      <c r="H9">
        <f>E9*(G9+1)</f>
        <v>399.41784446868394</v>
      </c>
      <c r="I9">
        <f>LN(F9+1)</f>
        <v>1.0013671795556419E-2</v>
      </c>
      <c r="J9">
        <f>LN(G9+1)</f>
        <v>-3.9056457456496165</v>
      </c>
    </row>
    <row r="10" spans="1:10" x14ac:dyDescent="0.25">
      <c r="A10">
        <v>2</v>
      </c>
      <c r="B10">
        <v>3959.0782669999999</v>
      </c>
      <c r="C10">
        <v>4.6757E-2</v>
      </c>
      <c r="D10">
        <v>0.10033</v>
      </c>
      <c r="E10">
        <f>B10/B5</f>
        <v>60351.802850609747</v>
      </c>
      <c r="F10">
        <f>A10/B7</f>
        <v>1.968503937007874E-2</v>
      </c>
      <c r="G10">
        <f>(A10-B1)/B1</f>
        <v>-0.96062992125984248</v>
      </c>
      <c r="H10">
        <f>E10*(G10+1)</f>
        <v>2376.0552303389691</v>
      </c>
      <c r="I10">
        <f>LN(F10+1)</f>
        <v>1.9493794681001132E-2</v>
      </c>
      <c r="J10">
        <f>LN(G10+1)</f>
        <v>-3.2347491740244898</v>
      </c>
    </row>
    <row r="11" spans="1:10" x14ac:dyDescent="0.25">
      <c r="A11">
        <v>3.0024999999999999</v>
      </c>
      <c r="B11">
        <v>7927.6525389999997</v>
      </c>
      <c r="C11">
        <v>0.11104899999999999</v>
      </c>
      <c r="D11">
        <v>0.14859</v>
      </c>
      <c r="E11">
        <f>B11/B5</f>
        <v>120848.36187499999</v>
      </c>
      <c r="F11">
        <f>A11/B7</f>
        <v>2.9552165354330709E-2</v>
      </c>
      <c r="G11">
        <f>(A11-B1)/B1</f>
        <v>-0.94089566929133861</v>
      </c>
      <c r="H11">
        <f>E11*(G11+1)</f>
        <v>7142.6615458599863</v>
      </c>
      <c r="I11">
        <f>LN(F11+1)</f>
        <v>2.9123916774440605E-2</v>
      </c>
      <c r="J11">
        <f>LN(G11+1)</f>
        <v>-2.8284510796124351</v>
      </c>
    </row>
    <row r="12" spans="1:10" x14ac:dyDescent="0.25">
      <c r="A12">
        <v>4.04</v>
      </c>
      <c r="B12">
        <v>12889.601971</v>
      </c>
      <c r="C12">
        <v>0.19871900000000001</v>
      </c>
      <c r="D12">
        <v>0.19939000000000001</v>
      </c>
      <c r="E12">
        <f>B12/B5</f>
        <v>196487.83492378047</v>
      </c>
      <c r="F12">
        <f>A12/B7</f>
        <v>3.9763779527559058E-2</v>
      </c>
      <c r="G12">
        <f>(A12-B1)/B1</f>
        <v>-0.9204724409448819</v>
      </c>
      <c r="H12">
        <f>E12*(G12+1)</f>
        <v>15626.197895513247</v>
      </c>
      <c r="I12">
        <f>LN(F12+1)</f>
        <v>3.8993552284550051E-2</v>
      </c>
      <c r="J12">
        <f>LN(G12+1)</f>
        <v>-2.5316516626113774</v>
      </c>
    </row>
    <row r="13" spans="1:10" x14ac:dyDescent="0.25">
      <c r="A13">
        <v>5</v>
      </c>
      <c r="B13">
        <v>17826.396718</v>
      </c>
      <c r="C13">
        <v>0.29515599999999997</v>
      </c>
      <c r="D13">
        <v>0.24637999999999999</v>
      </c>
      <c r="E13">
        <f>B13/B5</f>
        <v>271743.85240853654</v>
      </c>
      <c r="F13">
        <f>A13/B7</f>
        <v>4.9212598425196853E-2</v>
      </c>
      <c r="G13">
        <f>(A13-B1)/B1</f>
        <v>-0.90157480314960625</v>
      </c>
      <c r="H13">
        <f>E13*(G13+1)</f>
        <v>26746.442166194553</v>
      </c>
      <c r="I13">
        <f>LN(F13+1)</f>
        <v>4.8039976587362566E-2</v>
      </c>
      <c r="J13">
        <f>LN(G13+1)</f>
        <v>-2.3184584421503351</v>
      </c>
    </row>
    <row r="14" spans="1:10" x14ac:dyDescent="0.25">
      <c r="A14">
        <v>5.99</v>
      </c>
      <c r="B14">
        <v>22319.823516</v>
      </c>
      <c r="C14">
        <v>0.46757399999999999</v>
      </c>
      <c r="D14">
        <v>0.29464000000000001</v>
      </c>
      <c r="E14">
        <f>B14/B5</f>
        <v>340241.21213414631</v>
      </c>
      <c r="F14">
        <f>A14/B7</f>
        <v>5.895669291338583E-2</v>
      </c>
      <c r="G14">
        <f>(A14-B1)/B1</f>
        <v>-0.88208661417322831</v>
      </c>
      <c r="H14">
        <f>E14*(G14+1)</f>
        <v>40118.993320542068</v>
      </c>
      <c r="I14">
        <f>LN(F14+1)</f>
        <v>5.7284171461436245E-2</v>
      </c>
      <c r="J14">
        <f>LN(G14+1)</f>
        <v>-2.1378049424570778</v>
      </c>
    </row>
    <row r="15" spans="1:10" x14ac:dyDescent="0.25">
      <c r="A15">
        <v>7.0125000000000002</v>
      </c>
      <c r="B15">
        <v>23299.844714999999</v>
      </c>
      <c r="C15">
        <v>1.014051</v>
      </c>
      <c r="D15">
        <v>0.34416999999999998</v>
      </c>
      <c r="E15">
        <f>B15/B5</f>
        <v>355180.559679878</v>
      </c>
      <c r="F15">
        <f>A15/B7</f>
        <v>6.9020669291338585E-2</v>
      </c>
      <c r="G15">
        <f>(A15-B1)/B1</f>
        <v>-0.8619586614173228</v>
      </c>
      <c r="H15">
        <f>E15*(G15+1)</f>
        <v>49029.599896754822</v>
      </c>
      <c r="I15">
        <f>LN(F15+1)</f>
        <v>6.6742967020942928E-2</v>
      </c>
      <c r="J15">
        <f>LN(G15+1)</f>
        <v>-1.9802020837356213</v>
      </c>
    </row>
    <row r="16" spans="1:10" x14ac:dyDescent="0.25">
      <c r="A16">
        <v>8.0150000000000006</v>
      </c>
      <c r="B16">
        <v>23619.530568999999</v>
      </c>
      <c r="C16">
        <v>1.669386</v>
      </c>
      <c r="D16">
        <v>0.39243</v>
      </c>
      <c r="E16">
        <f>B16/B5</f>
        <v>360053.81964939018</v>
      </c>
      <c r="F16">
        <f>A16/B7</f>
        <v>7.8887795275590561E-2</v>
      </c>
      <c r="G16">
        <f>(A16-B1)/B1</f>
        <v>-0.84222440944881882</v>
      </c>
      <c r="H16">
        <f>E16*(G16+1)</f>
        <v>56807.704025391016</v>
      </c>
      <c r="I16">
        <f>LN(F16+1)</f>
        <v>7.5930691318747148E-2</v>
      </c>
      <c r="J16">
        <f>LN(G16+1)</f>
        <v>-1.8465815685229194</v>
      </c>
    </row>
    <row r="17" spans="1:10" x14ac:dyDescent="0.25">
      <c r="A17">
        <v>9.0175000000000001</v>
      </c>
      <c r="B17">
        <v>23859.556527000001</v>
      </c>
      <c r="C17">
        <v>2.3123</v>
      </c>
      <c r="D17">
        <v>0.44196000000000002</v>
      </c>
      <c r="E17">
        <f>B17/B5</f>
        <v>363712.75193597557</v>
      </c>
      <c r="F17">
        <f>A17/B7</f>
        <v>8.8754921259842523E-2</v>
      </c>
      <c r="G17">
        <f>(A17-B1)/B1</f>
        <v>-0.82249015748031495</v>
      </c>
      <c r="H17">
        <f>E17*(G17+1)</f>
        <v>64562.593318556297</v>
      </c>
      <c r="I17">
        <f>LN(F17+1)</f>
        <v>8.5034769275248431E-2</v>
      </c>
      <c r="J17">
        <f>LN(G17+1)</f>
        <v>-1.7287292207888791</v>
      </c>
    </row>
    <row r="18" spans="1:10" x14ac:dyDescent="0.25">
      <c r="A18">
        <v>10.01</v>
      </c>
      <c r="B18">
        <v>24040.888616</v>
      </c>
      <c r="C18">
        <v>2.9522919999999999</v>
      </c>
      <c r="D18">
        <v>0.49021999999999999</v>
      </c>
      <c r="E18">
        <f>B18/B5</f>
        <v>366476.96060975606</v>
      </c>
      <c r="F18">
        <f>A18/B7</f>
        <v>9.8523622047244103E-2</v>
      </c>
      <c r="G18">
        <f>(A18-B1)/B1</f>
        <v>-0.80295275590551185</v>
      </c>
      <c r="H18">
        <f>E18*(G18+1)</f>
        <v>72213.275112276722</v>
      </c>
      <c r="I18">
        <f>LN(F18+1)</f>
        <v>9.3967116523242009E-2</v>
      </c>
      <c r="J18">
        <f>LN(G18+1)</f>
        <v>-1.6243117612573073</v>
      </c>
    </row>
    <row r="19" spans="1:10" x14ac:dyDescent="0.25">
      <c r="A19">
        <v>11.0175</v>
      </c>
      <c r="B19">
        <v>24163.522048999999</v>
      </c>
      <c r="C19">
        <v>3.614932</v>
      </c>
      <c r="D19">
        <v>0.53847999999999996</v>
      </c>
      <c r="E19">
        <f>B19/B5</f>
        <v>368346.37269817072</v>
      </c>
      <c r="F19">
        <f>A19/B7</f>
        <v>0.10843996062992127</v>
      </c>
      <c r="G19">
        <f>(A19-B1)/B1</f>
        <v>-0.78312007874015754</v>
      </c>
      <c r="H19">
        <f>E19*(G19+1)</f>
        <v>79886.932307127849</v>
      </c>
      <c r="I19">
        <f>LN(F19+1)</f>
        <v>0.10295358589192416</v>
      </c>
      <c r="J19">
        <f>LN(G19+1)</f>
        <v>-1.5284114368504316</v>
      </c>
    </row>
    <row r="20" spans="1:10" x14ac:dyDescent="0.25">
      <c r="A20">
        <v>12</v>
      </c>
      <c r="B20">
        <v>24226.41056</v>
      </c>
      <c r="C20">
        <v>4.2658829999999996</v>
      </c>
      <c r="D20">
        <v>0.58547000000000005</v>
      </c>
      <c r="E20">
        <f>B20/B5</f>
        <v>369305.03902439022</v>
      </c>
      <c r="F20">
        <f>A20/B7</f>
        <v>0.11811023622047245</v>
      </c>
      <c r="G20">
        <f>(A20-B1)/B1</f>
        <v>-0.76377952755905509</v>
      </c>
      <c r="H20">
        <f>E20*(G20+1)</f>
        <v>87237.410793163057</v>
      </c>
      <c r="I20">
        <f>LN(F20+1)</f>
        <v>0.11163997114266946</v>
      </c>
      <c r="J20">
        <f>LN(G20+1)</f>
        <v>-1.4429897047964357</v>
      </c>
    </row>
    <row r="21" spans="1:10" x14ac:dyDescent="0.25">
      <c r="A21">
        <v>12.942500000000001</v>
      </c>
      <c r="B21">
        <v>23963.323646000001</v>
      </c>
      <c r="C21">
        <v>4.8985700000000003</v>
      </c>
      <c r="D21">
        <v>0.63119000000000003</v>
      </c>
      <c r="E21">
        <f>B21/B5</f>
        <v>365294.56777439022</v>
      </c>
      <c r="F21">
        <f>A21/B7</f>
        <v>0.12738681102362207</v>
      </c>
      <c r="G21">
        <f>(A21-B1)/B1</f>
        <v>-0.74522637795275581</v>
      </c>
      <c r="H21">
        <f>E21*(G21+1)</f>
        <v>93067.420146063916</v>
      </c>
      <c r="I21">
        <f>LN(F21+1)</f>
        <v>0.11990239801931603</v>
      </c>
      <c r="J21">
        <f>LN(G21+1)</f>
        <v>-1.3673798847905165</v>
      </c>
    </row>
    <row r="25" spans="1:10" x14ac:dyDescent="0.25">
      <c r="A25" t="s">
        <v>0</v>
      </c>
      <c r="B25" t="s">
        <v>1</v>
      </c>
    </row>
    <row r="26" spans="1:10" x14ac:dyDescent="0.25">
      <c r="A26" t="s">
        <v>2</v>
      </c>
      <c r="B26" t="s">
        <v>3</v>
      </c>
    </row>
    <row r="27" spans="1:10" x14ac:dyDescent="0.25">
      <c r="A27" t="s">
        <v>4</v>
      </c>
      <c r="B27">
        <v>2</v>
      </c>
    </row>
    <row r="29" spans="1:10" x14ac:dyDescent="0.25">
      <c r="A29" t="s">
        <v>5</v>
      </c>
      <c r="B29" t="s">
        <v>15</v>
      </c>
      <c r="C29" t="s">
        <v>6</v>
      </c>
    </row>
    <row r="31" spans="1:10" x14ac:dyDescent="0.25">
      <c r="A31">
        <v>0</v>
      </c>
      <c r="B31">
        <v>85.801689999999994</v>
      </c>
      <c r="C31">
        <v>0</v>
      </c>
    </row>
    <row r="32" spans="1:10" x14ac:dyDescent="0.25">
      <c r="A32">
        <v>1</v>
      </c>
      <c r="B32">
        <v>4387.2481189999999</v>
      </c>
      <c r="C32">
        <v>8.4748000000000004E-2</v>
      </c>
    </row>
    <row r="33" spans="1:3" x14ac:dyDescent="0.25">
      <c r="A33">
        <v>2.0074999999999998</v>
      </c>
      <c r="B33">
        <v>8324.9021670000002</v>
      </c>
      <c r="C33">
        <v>0.153423</v>
      </c>
    </row>
    <row r="34" spans="1:3" x14ac:dyDescent="0.25">
      <c r="A34">
        <v>3.0150000000000001</v>
      </c>
      <c r="B34">
        <v>11440.532612000001</v>
      </c>
      <c r="C34">
        <v>0.360178</v>
      </c>
    </row>
    <row r="35" spans="1:3" x14ac:dyDescent="0.25">
      <c r="A35">
        <v>4.0075000000000003</v>
      </c>
      <c r="B35">
        <v>13032.151576</v>
      </c>
      <c r="C35">
        <v>0.76419099999999995</v>
      </c>
    </row>
    <row r="36" spans="1:3" x14ac:dyDescent="0.25">
      <c r="A36">
        <v>5.03</v>
      </c>
      <c r="B36">
        <v>14125.37305</v>
      </c>
      <c r="C36">
        <v>1.2376100000000001</v>
      </c>
    </row>
    <row r="37" spans="1:3" x14ac:dyDescent="0.25">
      <c r="A37">
        <v>6.0025000000000004</v>
      </c>
      <c r="B37">
        <v>14974.376319000001</v>
      </c>
      <c r="C37">
        <v>1.6905730000000001</v>
      </c>
    </row>
    <row r="38" spans="1:3" x14ac:dyDescent="0.25">
      <c r="A38">
        <v>7.0049999999999999</v>
      </c>
      <c r="B38">
        <v>15717.515148</v>
      </c>
      <c r="C38">
        <v>2.1647219999999998</v>
      </c>
    </row>
    <row r="39" spans="1:3" x14ac:dyDescent="0.25">
      <c r="A39">
        <v>8.0075000000000003</v>
      </c>
      <c r="B39">
        <v>16352.695806</v>
      </c>
      <c r="C39">
        <v>2.6476389999999999</v>
      </c>
    </row>
    <row r="40" spans="1:3" x14ac:dyDescent="0.25">
      <c r="A40">
        <v>9.01</v>
      </c>
      <c r="B40">
        <v>16896.686088999999</v>
      </c>
      <c r="C40">
        <v>3.1385909999999999</v>
      </c>
    </row>
    <row r="41" spans="1:3" x14ac:dyDescent="0.25">
      <c r="A41">
        <v>10.032500000000001</v>
      </c>
      <c r="B41">
        <v>17368.354704000001</v>
      </c>
      <c r="C41">
        <v>3.6500010000000001</v>
      </c>
    </row>
    <row r="42" spans="1:3" x14ac:dyDescent="0.25">
      <c r="A42">
        <v>11.0175</v>
      </c>
      <c r="B42">
        <v>17754.073853999998</v>
      </c>
      <c r="C42">
        <v>4.1562960000000002</v>
      </c>
    </row>
    <row r="43" spans="1:3" x14ac:dyDescent="0.25">
      <c r="A43">
        <v>12.022500000000001</v>
      </c>
      <c r="B43">
        <v>18085.290185999998</v>
      </c>
      <c r="C43">
        <v>4.6815860000000002</v>
      </c>
    </row>
    <row r="44" spans="1:3" x14ac:dyDescent="0.25">
      <c r="A44">
        <v>13.0275</v>
      </c>
      <c r="B44">
        <v>18362.002505</v>
      </c>
      <c r="C44">
        <v>5.2200259999999998</v>
      </c>
    </row>
    <row r="45" spans="1:3" x14ac:dyDescent="0.25">
      <c r="A45">
        <v>14.03</v>
      </c>
      <c r="B45">
        <v>18586.306933</v>
      </c>
      <c r="C45">
        <v>5.7708870000000001</v>
      </c>
    </row>
    <row r="46" spans="1:3" x14ac:dyDescent="0.25">
      <c r="A46">
        <v>15.012499999999999</v>
      </c>
      <c r="B46">
        <v>18767.636628</v>
      </c>
      <c r="C46">
        <v>6.3275930000000002</v>
      </c>
    </row>
    <row r="47" spans="1:3" x14ac:dyDescent="0.25">
      <c r="A47">
        <v>16.014999</v>
      </c>
      <c r="B47">
        <v>18910.185035999999</v>
      </c>
      <c r="C47">
        <v>6.9412839999999996</v>
      </c>
    </row>
    <row r="48" spans="1:3" x14ac:dyDescent="0.25">
      <c r="A48">
        <v>17.02</v>
      </c>
      <c r="B48">
        <v>19013.952154999999</v>
      </c>
      <c r="C48">
        <v>7.6258419999999996</v>
      </c>
    </row>
    <row r="49" spans="1:3" x14ac:dyDescent="0.25">
      <c r="A49">
        <v>18.024999999999999</v>
      </c>
      <c r="B49">
        <v>18947.918860000002</v>
      </c>
      <c r="C49">
        <v>8.4170649999999991</v>
      </c>
    </row>
    <row r="50" spans="1:3" x14ac:dyDescent="0.25">
      <c r="A50">
        <v>18.389999</v>
      </c>
      <c r="B50">
        <v>18631.376593000001</v>
      </c>
      <c r="C50">
        <v>8.7735900000000004</v>
      </c>
    </row>
    <row r="53" spans="1:3" x14ac:dyDescent="0.25">
      <c r="A53" t="s">
        <v>0</v>
      </c>
      <c r="B53" t="s">
        <v>1</v>
      </c>
    </row>
    <row r="54" spans="1:3" x14ac:dyDescent="0.25">
      <c r="A54" t="s">
        <v>2</v>
      </c>
      <c r="B54" t="s">
        <v>3</v>
      </c>
    </row>
    <row r="55" spans="1:3" x14ac:dyDescent="0.25">
      <c r="A55" t="s">
        <v>4</v>
      </c>
      <c r="B55">
        <v>3</v>
      </c>
    </row>
    <row r="57" spans="1:3" x14ac:dyDescent="0.25">
      <c r="A57" t="s">
        <v>5</v>
      </c>
      <c r="B57" t="s">
        <v>14</v>
      </c>
      <c r="C57" t="s">
        <v>6</v>
      </c>
    </row>
    <row r="59" spans="1:3" x14ac:dyDescent="0.25">
      <c r="A59">
        <v>0</v>
      </c>
      <c r="B59">
        <v>86.703097999999997</v>
      </c>
      <c r="C59">
        <v>1.4610000000000001E-3</v>
      </c>
    </row>
    <row r="60" spans="1:3" x14ac:dyDescent="0.25">
      <c r="A60">
        <v>1.0024999999999999</v>
      </c>
      <c r="B60">
        <v>2624.0055550000002</v>
      </c>
      <c r="C60">
        <v>4.3834999999999999E-2</v>
      </c>
    </row>
    <row r="61" spans="1:3" x14ac:dyDescent="0.25">
      <c r="A61">
        <v>2.0049999999999999</v>
      </c>
      <c r="B61">
        <v>6183.2559389999997</v>
      </c>
      <c r="C61">
        <v>9.9359000000000003E-2</v>
      </c>
    </row>
    <row r="62" spans="1:3" x14ac:dyDescent="0.25">
      <c r="A62">
        <v>4.0049999999999999</v>
      </c>
      <c r="B62">
        <v>11650.162974999999</v>
      </c>
      <c r="C62">
        <v>0.58008400000000004</v>
      </c>
    </row>
    <row r="63" spans="1:3" x14ac:dyDescent="0.25">
      <c r="A63">
        <v>5.0075000000000003</v>
      </c>
      <c r="B63">
        <v>12877.025227</v>
      </c>
      <c r="C63">
        <v>1.0242800000000001</v>
      </c>
    </row>
    <row r="64" spans="1:3" x14ac:dyDescent="0.25">
      <c r="A64">
        <v>6</v>
      </c>
      <c r="B64">
        <v>13860.191210000001</v>
      </c>
      <c r="C64">
        <v>1.468475</v>
      </c>
    </row>
    <row r="65" spans="1:3" x14ac:dyDescent="0.25">
      <c r="A65">
        <v>7.0049999999999999</v>
      </c>
      <c r="B65">
        <v>14695.567876999999</v>
      </c>
      <c r="C65">
        <v>1.9228989999999999</v>
      </c>
    </row>
    <row r="66" spans="1:3" x14ac:dyDescent="0.25">
      <c r="A66">
        <v>8.0075000000000003</v>
      </c>
      <c r="B66">
        <v>15406.214986999999</v>
      </c>
      <c r="C66">
        <v>2.3904730000000001</v>
      </c>
    </row>
    <row r="67" spans="1:3" x14ac:dyDescent="0.25">
      <c r="A67">
        <v>9.01</v>
      </c>
      <c r="B67">
        <v>16010.997656</v>
      </c>
      <c r="C67">
        <v>2.8638910000000002</v>
      </c>
    </row>
    <row r="68" spans="1:3" x14ac:dyDescent="0.25">
      <c r="A68">
        <v>10.012499999999999</v>
      </c>
      <c r="B68">
        <v>16524.592344000001</v>
      </c>
      <c r="C68">
        <v>3.3519220000000001</v>
      </c>
    </row>
    <row r="69" spans="1:3" x14ac:dyDescent="0.25">
      <c r="A69">
        <v>11.0175</v>
      </c>
      <c r="B69">
        <v>16955.382351</v>
      </c>
      <c r="C69">
        <v>3.8457970000000001</v>
      </c>
    </row>
    <row r="70" spans="1:3" x14ac:dyDescent="0.25">
      <c r="A70">
        <v>11.4925</v>
      </c>
      <c r="B70">
        <v>17134.617118999999</v>
      </c>
      <c r="C70">
        <v>4.0912730000000002</v>
      </c>
    </row>
    <row r="72" spans="1:3" x14ac:dyDescent="0.25">
      <c r="A72" t="s">
        <v>0</v>
      </c>
      <c r="B72" t="s">
        <v>1</v>
      </c>
    </row>
    <row r="73" spans="1:3" x14ac:dyDescent="0.25">
      <c r="A73" t="s">
        <v>2</v>
      </c>
      <c r="B73" t="s">
        <v>3</v>
      </c>
    </row>
    <row r="74" spans="1:3" x14ac:dyDescent="0.25">
      <c r="A74" t="s">
        <v>4</v>
      </c>
      <c r="B74">
        <v>4</v>
      </c>
    </row>
    <row r="76" spans="1:3" x14ac:dyDescent="0.25">
      <c r="A76" t="s">
        <v>5</v>
      </c>
      <c r="B76" t="s">
        <v>13</v>
      </c>
      <c r="C76" t="s">
        <v>6</v>
      </c>
    </row>
    <row r="78" spans="1:3" x14ac:dyDescent="0.25">
      <c r="A78">
        <v>0</v>
      </c>
      <c r="B78">
        <v>167.180184</v>
      </c>
      <c r="C78">
        <v>0</v>
      </c>
    </row>
    <row r="79" spans="1:3" x14ac:dyDescent="0.25">
      <c r="A79">
        <v>1</v>
      </c>
      <c r="B79">
        <v>4649.0346810000001</v>
      </c>
      <c r="C79">
        <v>7.5249999999999997E-2</v>
      </c>
    </row>
    <row r="80" spans="1:3" x14ac:dyDescent="0.25">
      <c r="A80">
        <v>2.0049999999999999</v>
      </c>
      <c r="B80">
        <v>12230.839619</v>
      </c>
      <c r="C80">
        <v>0.218445</v>
      </c>
    </row>
    <row r="81" spans="1:3" x14ac:dyDescent="0.25">
      <c r="A81">
        <v>3.0024999999999999</v>
      </c>
      <c r="B81">
        <v>17683.848311000002</v>
      </c>
      <c r="C81">
        <v>0.35506399999999999</v>
      </c>
    </row>
    <row r="82" spans="1:3" x14ac:dyDescent="0.25">
      <c r="A82">
        <v>4.0175000000000001</v>
      </c>
      <c r="B82">
        <v>17494.132922000001</v>
      </c>
      <c r="C82">
        <v>0.79487600000000003</v>
      </c>
    </row>
    <row r="83" spans="1:3" x14ac:dyDescent="0.25">
      <c r="A83">
        <v>5.01</v>
      </c>
      <c r="B83">
        <v>17509.854450999999</v>
      </c>
      <c r="C83">
        <v>1.7680149999999999</v>
      </c>
    </row>
    <row r="84" spans="1:3" x14ac:dyDescent="0.25">
      <c r="A84">
        <v>6.0149999999999997</v>
      </c>
      <c r="B84">
        <v>17942.741779</v>
      </c>
      <c r="C84">
        <v>1.8812549999999999</v>
      </c>
    </row>
    <row r="85" spans="1:3" x14ac:dyDescent="0.25">
      <c r="A85">
        <v>7.0175000000000001</v>
      </c>
      <c r="B85">
        <v>17981.523066999998</v>
      </c>
      <c r="C85">
        <v>2.746267</v>
      </c>
    </row>
    <row r="86" spans="1:3" x14ac:dyDescent="0.25">
      <c r="A86">
        <v>8.0124999999999993</v>
      </c>
      <c r="B86">
        <v>17953.222398999998</v>
      </c>
      <c r="C86">
        <v>3.6682649999999999</v>
      </c>
    </row>
    <row r="87" spans="1:3" x14ac:dyDescent="0.25">
      <c r="A87">
        <v>8.7925000000000004</v>
      </c>
      <c r="B87">
        <v>18094.723343000001</v>
      </c>
      <c r="C87">
        <v>3.7727390000000001</v>
      </c>
    </row>
  </sheetData>
  <pageMargins left="0.7" right="0.7" top="0.75" bottom="0.75" header="0.3" footer="0.3"/>
  <pageSetup orientation="portrait" r:id="rId1"/>
  <headerFooter>
    <oddHeader>&amp;R            </oddHeader>
    <oddFooter>&amp;C            </oddFooter>
    <evenHeader>&amp;R            </evenHeader>
    <evenFooter>&amp;C            </evenFooter>
    <firstHeader>&amp;R            </firstHeader>
    <firstFooter>&amp;C            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Winter 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JOSHUA R. (JRWILSO2)</dc:creator>
  <cp:lastModifiedBy>Mercy Sila</cp:lastModifiedBy>
  <dcterms:created xsi:type="dcterms:W3CDTF">2017-10-12T18:58:38Z</dcterms:created>
  <dcterms:modified xsi:type="dcterms:W3CDTF">2018-10-21T15:30:41Z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aadb3186-e92e-4acf-9a49-6bb37c1b1f88</vt:lpwstr>
  </property>
  <property fmtid="{D5CDD505-2E9C-101B-9397-08002B2CF9AE}" pid="3" name="TITUS_Converted">
    <vt:lpwstr>True</vt:lpwstr>
  </property>
  <property fmtid="{D5CDD505-2E9C-101B-9397-08002B2CF9AE}" pid="4" name="IAM_SECURITY_CLASS">
    <vt:lpwstr>Non-Classified</vt:lpwstr>
  </property>
  <property fmtid="{D5CDD505-2E9C-101B-9397-08002B2CF9AE}" pid="5" name="Information_Classification">
    <vt:lpwstr>Non-Classified</vt:lpwstr>
  </property>
  <property fmtid="{D5CDD505-2E9C-101B-9397-08002B2CF9AE}" pid="6" name="InformationClassification">
    <vt:lpwstr>Non-Classified</vt:lpwstr>
  </property>
</Properties>
</file>